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Google Drive\Lap of Tasmania (Internal)\Content\Cost Comparison\"/>
    </mc:Choice>
  </mc:AlternateContent>
  <xr:revisionPtr revIDLastSave="0" documentId="13_ncr:1_{364D7C98-C25F-46E1-968C-6C1F6486B811}" xr6:coauthVersionLast="47" xr6:coauthVersionMax="47" xr10:uidLastSave="{00000000-0000-0000-0000-000000000000}"/>
  <bookViews>
    <workbookView xWindow="38280" yWindow="-120" windowWidth="29040" windowHeight="17520" xr2:uid="{5DCA95BF-6412-4D31-BDFA-8ACE211247FF}"/>
  </bookViews>
  <sheets>
    <sheet name="Cost Calculator" sheetId="1" r:id="rId1"/>
    <sheet name="Data for Calcula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 l="1"/>
  <c r="G34" i="1" s="1"/>
  <c r="H34" i="1"/>
  <c r="F34" i="1"/>
  <c r="F29" i="1"/>
  <c r="E29" i="1"/>
  <c r="H33" i="1"/>
  <c r="G33" i="1"/>
  <c r="F33" i="1"/>
  <c r="E33" i="1"/>
  <c r="F28" i="1"/>
  <c r="E28" i="1"/>
  <c r="H31" i="1"/>
  <c r="G31" i="1"/>
  <c r="G32" i="1"/>
  <c r="H32" i="1"/>
  <c r="H30" i="1"/>
  <c r="G30" i="1"/>
  <c r="E34" i="1" l="1"/>
  <c r="E35" i="1" s="1"/>
  <c r="F35" i="1"/>
  <c r="G35" i="1"/>
  <c r="H35" i="1"/>
</calcChain>
</file>

<file path=xl/sharedStrings.xml><?xml version="1.0" encoding="utf-8"?>
<sst xmlns="http://schemas.openxmlformats.org/spreadsheetml/2006/main" count="106" uniqueCount="79">
  <si>
    <t>Accommodation</t>
  </si>
  <si>
    <t>Vehicle Rental</t>
  </si>
  <si>
    <t>Accommodation (per night)</t>
  </si>
  <si>
    <t>Ferry</t>
  </si>
  <si>
    <t>Flights to Tasmania (return)</t>
  </si>
  <si>
    <t>Season</t>
  </si>
  <si>
    <t>Transport from Airport back Home</t>
  </si>
  <si>
    <t>Your rental vehicle (no camping)</t>
  </si>
  <si>
    <t>Your own vehicle (camping)</t>
  </si>
  <si>
    <t>Your rental vehicle (camping)</t>
  </si>
  <si>
    <t>Fuel</t>
  </si>
  <si>
    <t>Ferry tickets (return)</t>
  </si>
  <si>
    <t>Your Holiday Information</t>
  </si>
  <si>
    <t>Total Cost</t>
  </si>
  <si>
    <t>High</t>
  </si>
  <si>
    <t>Low</t>
  </si>
  <si>
    <t>Medium</t>
  </si>
  <si>
    <t>Hotel/B&amp;B Style</t>
  </si>
  <si>
    <t>Budget</t>
  </si>
  <si>
    <t>Average</t>
  </si>
  <si>
    <t>Expensive</t>
  </si>
  <si>
    <t>Your Own vehicle (no camping)</t>
  </si>
  <si>
    <t>Small</t>
  </si>
  <si>
    <t>Large</t>
  </si>
  <si>
    <t>Campervan</t>
  </si>
  <si>
    <t>Motorhome</t>
  </si>
  <si>
    <t>Accommodation Style for Hotels/B&amp;Bs</t>
  </si>
  <si>
    <t>Holiday Season</t>
  </si>
  <si>
    <t>Select your own vehicle</t>
  </si>
  <si>
    <t>Select your rental vehicle</t>
  </si>
  <si>
    <t>How many nights free-camping?</t>
  </si>
  <si>
    <t>How many nights in a caravan park?</t>
  </si>
  <si>
    <t>Free Camp</t>
  </si>
  <si>
    <t>Caravan Park</t>
  </si>
  <si>
    <t>Hotel/B&amp;B</t>
  </si>
  <si>
    <t>Flights</t>
  </si>
  <si>
    <t>Car</t>
  </si>
  <si>
    <t>4WD + Caravan</t>
  </si>
  <si>
    <t>Per person (return)</t>
  </si>
  <si>
    <t>- 2 adults</t>
  </si>
  <si>
    <t>Ferry Assumptions</t>
  </si>
  <si>
    <t>- Car = Toyota Camry</t>
  </si>
  <si>
    <t>- 4WD = Toyota Landcruiser</t>
  </si>
  <si>
    <t>Vehicle rental and fuel consumption</t>
  </si>
  <si>
    <t>CP is for powered site</t>
  </si>
  <si>
    <t>Campervan (2-berth)</t>
  </si>
  <si>
    <t>Motorhome (4-berth)</t>
  </si>
  <si>
    <t>4WD</t>
  </si>
  <si>
    <t>Campervan is 2-berth (no shower or toilet), motorhome is 4-berth with toilet/shower. Vehicle booked at least 6 months ahead.</t>
  </si>
  <si>
    <t>High:</t>
  </si>
  <si>
    <t>Low:</t>
  </si>
  <si>
    <t>As of June 2022</t>
  </si>
  <si>
    <t>- Campervan is 6m long</t>
  </si>
  <si>
    <t>- Motorhome is 8m long</t>
  </si>
  <si>
    <t>Fuel Consumption (L/100km)</t>
  </si>
  <si>
    <t>Total Days in Tasmania (incl. part days)</t>
  </si>
  <si>
    <t>Fly to TAS
Rent Car
Hotels / B&amp;Bs</t>
  </si>
  <si>
    <t>Sail on Ferry
BYO Car
Hotels / B&amp;Bs</t>
  </si>
  <si>
    <t>Sail on Ferry
BYO Van/Motorhome/Caravan
Camping / Caravan Parks</t>
  </si>
  <si>
    <t>Fly to TAS
Rent Van/Motorhome
Camping / Caravan Parks</t>
  </si>
  <si>
    <t>Total Driving Distance (km)</t>
  </si>
  <si>
    <t>Price of Petrol ($)</t>
  </si>
  <si>
    <t>Transport from Home to Airport (cost of petrol, taxi/Uber, or train)</t>
  </si>
  <si>
    <t>Airport Parking (if not taking a taxi/Uber/train)</t>
  </si>
  <si>
    <t>Fuel to drive to Geelong Ferry Terminal</t>
  </si>
  <si>
    <t>Fuel to drive home from Geelong Ferry Terminal</t>
  </si>
  <si>
    <t>How many nights in Hotels, B&amp;Bs, Airbnbs etc.?</t>
  </si>
  <si>
    <t>Total Nights in Tasmania</t>
  </si>
  <si>
    <t>Distance by Road to Geelong Ferry Terminal (km)</t>
  </si>
  <si>
    <t>How to Use this Calculator</t>
  </si>
  <si>
    <r>
      <t xml:space="preserve">Fill in all the </t>
    </r>
    <r>
      <rPr>
        <b/>
        <sz val="11"/>
        <color rgb="FF00B050"/>
        <rFont val="Calibri"/>
        <family val="2"/>
        <scheme val="minor"/>
      </rPr>
      <t>green</t>
    </r>
    <r>
      <rPr>
        <sz val="11"/>
        <color theme="1"/>
        <rFont val="Calibri"/>
        <family val="2"/>
        <scheme val="minor"/>
      </rPr>
      <t xml:space="preserve"> cells only:
- Some will present you with a 'pick list' for you to choose from
- Some need you to type a number
The light grey and blue cells will calculate by themselves.
The dark grey cells aren't relevant and can be ignored.
</t>
    </r>
  </si>
  <si>
    <t>Cost Calculator - Fly / Drive / Stay</t>
  </si>
  <si>
    <t>Handy Travel Planning Information</t>
  </si>
  <si>
    <t>Campervan + Motorhome Rental Guide</t>
  </si>
  <si>
    <t>Car Rental Guide</t>
  </si>
  <si>
    <t>Accommodation Guides</t>
  </si>
  <si>
    <t>Free Itineraries</t>
  </si>
  <si>
    <t>Discount Codes</t>
  </si>
  <si>
    <t>These are the values that the calculator on the other tab is using (research June 2022). You can adjust these numbers if you feel they aren't quite right for your circumstances.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</si>
</sst>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i/>
      <sz val="10"/>
      <color theme="1"/>
      <name val="Calibri"/>
      <family val="2"/>
      <scheme val="minor"/>
    </font>
    <font>
      <b/>
      <sz val="11"/>
      <color rgb="FF00B050"/>
      <name val="Calibri"/>
      <family val="2"/>
      <scheme val="minor"/>
    </font>
    <font>
      <sz val="12"/>
      <color theme="1"/>
      <name val="Calibri"/>
      <family val="2"/>
      <scheme val="minor"/>
    </font>
    <font>
      <b/>
      <sz val="32"/>
      <color theme="1"/>
      <name val="Calibri"/>
      <family val="2"/>
      <scheme val="minor"/>
    </font>
    <font>
      <u/>
      <sz val="11"/>
      <color theme="10"/>
      <name val="Calibri"/>
      <family val="2"/>
      <scheme val="minor"/>
    </font>
    <font>
      <u/>
      <sz val="12"/>
      <color theme="10"/>
      <name val="Calibri"/>
      <family val="2"/>
      <scheme val="minor"/>
    </font>
    <font>
      <b/>
      <sz val="11"/>
      <color rgb="FFC0000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1"/>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23">
    <xf numFmtId="0" fontId="0" fillId="0" borderId="0" xfId="0"/>
    <xf numFmtId="0" fontId="2" fillId="0" borderId="0" xfId="0" applyFont="1"/>
    <xf numFmtId="0" fontId="0" fillId="0" borderId="0" xfId="0" applyAlignment="1">
      <alignment horizontal="right"/>
    </xf>
    <xf numFmtId="0" fontId="0" fillId="0" borderId="0" xfId="0" applyAlignment="1">
      <alignment wrapText="1"/>
    </xf>
    <xf numFmtId="0" fontId="0" fillId="0" borderId="0" xfId="0" applyAlignment="1">
      <alignment vertical="top"/>
    </xf>
    <xf numFmtId="0" fontId="0" fillId="7" borderId="1" xfId="0" applyFill="1" applyBorder="1" applyAlignment="1">
      <alignment horizontal="center" wrapText="1"/>
    </xf>
    <xf numFmtId="0" fontId="0" fillId="7" borderId="1" xfId="0" applyFill="1" applyBorder="1" applyAlignment="1">
      <alignment horizontal="center" vertical="top"/>
    </xf>
    <xf numFmtId="0" fontId="0" fillId="7" borderId="4" xfId="0" applyFill="1" applyBorder="1" applyAlignment="1">
      <alignment horizontal="center" wrapText="1"/>
    </xf>
    <xf numFmtId="0" fontId="0" fillId="0" borderId="0" xfId="0" applyBorder="1"/>
    <xf numFmtId="0" fontId="0" fillId="0" borderId="0" xfId="0" applyFill="1" applyBorder="1"/>
    <xf numFmtId="0" fontId="0" fillId="0" borderId="0" xfId="0" applyBorder="1" applyAlignment="1">
      <alignment horizontal="right"/>
    </xf>
    <xf numFmtId="0" fontId="0" fillId="0" borderId="13" xfId="0" applyBorder="1" applyAlignment="1">
      <alignment wrapText="1"/>
    </xf>
    <xf numFmtId="0" fontId="0" fillId="0" borderId="2" xfId="0" applyBorder="1" applyAlignment="1">
      <alignment horizontal="right"/>
    </xf>
    <xf numFmtId="0" fontId="0" fillId="0" borderId="2" xfId="0" applyBorder="1" applyAlignment="1">
      <alignment horizontal="center"/>
    </xf>
    <xf numFmtId="164" fontId="2" fillId="8" borderId="2" xfId="1" applyNumberFormat="1" applyFont="1" applyFill="1" applyBorder="1" applyAlignment="1">
      <alignment horizontal="center"/>
    </xf>
    <xf numFmtId="164" fontId="2" fillId="8" borderId="1" xfId="1" applyNumberFormat="1" applyFont="1" applyFill="1" applyBorder="1" applyAlignment="1">
      <alignment horizontal="center"/>
    </xf>
    <xf numFmtId="164" fontId="0" fillId="0" borderId="0" xfId="1" applyNumberFormat="1" applyFont="1"/>
    <xf numFmtId="0" fontId="6" fillId="0" borderId="0" xfId="0" applyFont="1"/>
    <xf numFmtId="0" fontId="6" fillId="0" borderId="0" xfId="0" quotePrefix="1" applyFont="1"/>
    <xf numFmtId="164" fontId="0" fillId="0" borderId="0" xfId="1" applyNumberFormat="1" applyFont="1" applyBorder="1"/>
    <xf numFmtId="0" fontId="6" fillId="0" borderId="0" xfId="0" applyFont="1" applyBorder="1" applyAlignment="1">
      <alignment horizontal="left"/>
    </xf>
    <xf numFmtId="0" fontId="0" fillId="0" borderId="0" xfId="0" applyBorder="1" applyAlignment="1">
      <alignment horizontal="center" vertical="center"/>
    </xf>
    <xf numFmtId="17" fontId="0" fillId="0" borderId="0" xfId="0" applyNumberFormat="1" applyFont="1"/>
    <xf numFmtId="44" fontId="4" fillId="2" borderId="2" xfId="0" applyNumberFormat="1" applyFont="1" applyFill="1" applyBorder="1" applyAlignment="1">
      <alignment horizontal="right" wrapText="1"/>
    </xf>
    <xf numFmtId="0" fontId="3" fillId="2" borderId="2" xfId="0" applyFont="1" applyFill="1" applyBorder="1" applyAlignment="1">
      <alignment horizontal="center" vertical="top" wrapText="1"/>
    </xf>
    <xf numFmtId="164" fontId="0" fillId="7" borderId="1" xfId="1" applyNumberFormat="1" applyFont="1" applyFill="1" applyBorder="1" applyAlignment="1">
      <alignment horizontal="left" wrapText="1"/>
    </xf>
    <xf numFmtId="164" fontId="0" fillId="7" borderId="3" xfId="1" applyNumberFormat="1" applyFont="1" applyFill="1" applyBorder="1" applyAlignment="1">
      <alignment horizontal="left" wrapText="1"/>
    </xf>
    <xf numFmtId="164" fontId="0" fillId="4" borderId="3" xfId="1" applyNumberFormat="1" applyFont="1" applyFill="1" applyBorder="1" applyAlignment="1">
      <alignment horizontal="left" wrapText="1"/>
    </xf>
    <xf numFmtId="164" fontId="0" fillId="4" borderId="1" xfId="1" applyNumberFormat="1" applyFont="1" applyFill="1" applyBorder="1" applyAlignment="1">
      <alignment horizontal="left" wrapText="1"/>
    </xf>
    <xf numFmtId="164" fontId="0" fillId="7" borderId="4" xfId="1" applyNumberFormat="1" applyFont="1" applyFill="1" applyBorder="1" applyAlignment="1">
      <alignment horizontal="left" wrapText="1"/>
    </xf>
    <xf numFmtId="164" fontId="0" fillId="4" borderId="4" xfId="1" applyNumberFormat="1" applyFont="1" applyFill="1" applyBorder="1" applyAlignment="1">
      <alignment horizontal="left" wrapText="1"/>
    </xf>
    <xf numFmtId="0" fontId="0" fillId="4" borderId="0" xfId="0" applyFill="1" applyBorder="1"/>
    <xf numFmtId="0" fontId="0" fillId="9" borderId="7" xfId="0" applyFill="1" applyBorder="1" applyAlignment="1">
      <alignment vertical="top"/>
    </xf>
    <xf numFmtId="0" fontId="0" fillId="9" borderId="8" xfId="0" applyFill="1" applyBorder="1" applyAlignment="1">
      <alignment vertical="top"/>
    </xf>
    <xf numFmtId="0" fontId="0" fillId="9" borderId="9" xfId="0" applyFill="1" applyBorder="1" applyAlignment="1">
      <alignment vertical="top"/>
    </xf>
    <xf numFmtId="0" fontId="0" fillId="9" borderId="10" xfId="0" applyFill="1" applyBorder="1" applyAlignment="1">
      <alignment wrapText="1"/>
    </xf>
    <xf numFmtId="0" fontId="0" fillId="9" borderId="0" xfId="0" applyFill="1" applyBorder="1" applyAlignment="1">
      <alignment wrapText="1"/>
    </xf>
    <xf numFmtId="0" fontId="0" fillId="9" borderId="11" xfId="0" applyFill="1" applyBorder="1" applyAlignment="1">
      <alignment wrapText="1"/>
    </xf>
    <xf numFmtId="0" fontId="0" fillId="9" borderId="0" xfId="0" applyFill="1" applyBorder="1" applyAlignment="1">
      <alignment horizontal="right"/>
    </xf>
    <xf numFmtId="0" fontId="5" fillId="9" borderId="0" xfId="0" applyFont="1" applyFill="1" applyBorder="1" applyAlignment="1">
      <alignment horizontal="right"/>
    </xf>
    <xf numFmtId="0" fontId="0" fillId="9" borderId="12" xfId="0" applyFill="1" applyBorder="1" applyAlignment="1">
      <alignment wrapText="1"/>
    </xf>
    <xf numFmtId="0" fontId="0" fillId="9" borderId="13" xfId="0" applyFill="1" applyBorder="1" applyAlignment="1">
      <alignment wrapText="1"/>
    </xf>
    <xf numFmtId="0" fontId="0" fillId="9" borderId="14" xfId="0" applyFill="1" applyBorder="1" applyAlignment="1">
      <alignment wrapText="1"/>
    </xf>
    <xf numFmtId="0" fontId="0" fillId="9" borderId="0" xfId="0" applyFill="1"/>
    <xf numFmtId="0" fontId="0" fillId="9" borderId="0" xfId="0" applyFill="1" applyAlignment="1">
      <alignment vertical="top"/>
    </xf>
    <xf numFmtId="0" fontId="0" fillId="9" borderId="0" xfId="0" applyFill="1" applyBorder="1"/>
    <xf numFmtId="0" fontId="0" fillId="9" borderId="0" xfId="0" applyFill="1" applyAlignment="1">
      <alignment wrapText="1"/>
    </xf>
    <xf numFmtId="0" fontId="0" fillId="9" borderId="0" xfId="0" applyFill="1" applyBorder="1" applyAlignment="1">
      <alignment horizontal="right" wrapText="1"/>
    </xf>
    <xf numFmtId="0" fontId="0" fillId="3" borderId="0" xfId="0" applyFill="1" applyBorder="1" applyProtection="1">
      <protection locked="0"/>
    </xf>
    <xf numFmtId="0" fontId="0" fillId="3" borderId="0" xfId="0" applyFill="1" applyBorder="1" applyAlignment="1" applyProtection="1">
      <alignment horizontal="right"/>
      <protection locked="0"/>
    </xf>
    <xf numFmtId="44" fontId="0" fillId="3" borderId="0" xfId="1" applyFont="1" applyFill="1" applyBorder="1" applyAlignment="1" applyProtection="1">
      <alignment horizontal="left"/>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164" fontId="0" fillId="3" borderId="1" xfId="1" applyNumberFormat="1" applyFont="1" applyFill="1" applyBorder="1" applyAlignment="1" applyProtection="1">
      <alignment horizontal="left" wrapText="1"/>
      <protection locked="0"/>
    </xf>
    <xf numFmtId="164" fontId="0" fillId="3" borderId="3" xfId="1" applyNumberFormat="1" applyFont="1" applyFill="1" applyBorder="1" applyAlignment="1" applyProtection="1">
      <alignment horizontal="left" wrapText="1"/>
      <protection locked="0"/>
    </xf>
    <xf numFmtId="0" fontId="0" fillId="9" borderId="0" xfId="0" applyFill="1" applyProtection="1"/>
    <xf numFmtId="0" fontId="0" fillId="9" borderId="0" xfId="0" applyFill="1" applyAlignment="1" applyProtection="1">
      <alignment wrapText="1"/>
    </xf>
    <xf numFmtId="0" fontId="0" fillId="9" borderId="0" xfId="0" applyFill="1" applyAlignment="1" applyProtection="1">
      <alignment vertical="top"/>
    </xf>
    <xf numFmtId="0" fontId="4" fillId="4" borderId="7" xfId="0" applyFont="1" applyFill="1" applyBorder="1" applyAlignment="1" applyProtection="1">
      <alignment vertical="center"/>
    </xf>
    <xf numFmtId="0" fontId="4" fillId="4" borderId="9" xfId="0" applyFont="1" applyFill="1" applyBorder="1" applyAlignment="1" applyProtection="1">
      <alignment vertical="center"/>
    </xf>
    <xf numFmtId="0" fontId="4" fillId="9" borderId="0" xfId="0" applyFont="1" applyFill="1" applyAlignment="1" applyProtection="1">
      <alignment vertical="center"/>
    </xf>
    <xf numFmtId="0" fontId="0" fillId="4" borderId="10" xfId="0" applyFill="1" applyBorder="1" applyAlignment="1" applyProtection="1">
      <alignment vertical="top"/>
    </xf>
    <xf numFmtId="0" fontId="4" fillId="4" borderId="11" xfId="0" applyFont="1" applyFill="1" applyBorder="1" applyAlignment="1" applyProtection="1">
      <alignment vertical="center"/>
    </xf>
    <xf numFmtId="0" fontId="0" fillId="4" borderId="10" xfId="0" applyFill="1" applyBorder="1" applyAlignment="1" applyProtection="1">
      <alignment wrapText="1"/>
    </xf>
    <xf numFmtId="0" fontId="0" fillId="4" borderId="11" xfId="0" applyFill="1" applyBorder="1" applyAlignment="1" applyProtection="1">
      <alignment wrapText="1"/>
    </xf>
    <xf numFmtId="0" fontId="0" fillId="4" borderId="12" xfId="0" applyFill="1" applyBorder="1" applyAlignment="1" applyProtection="1">
      <alignment wrapText="1"/>
    </xf>
    <xf numFmtId="0" fontId="4" fillId="9" borderId="21" xfId="0" applyFont="1" applyFill="1" applyBorder="1" applyAlignment="1" applyProtection="1">
      <alignment horizontal="center" vertical="center" wrapText="1"/>
    </xf>
    <xf numFmtId="0" fontId="4" fillId="9" borderId="5" xfId="0" applyFont="1" applyFill="1" applyBorder="1" applyAlignment="1" applyProtection="1">
      <alignment horizontal="center" vertical="center" wrapText="1"/>
    </xf>
    <xf numFmtId="0" fontId="0" fillId="9" borderId="0" xfId="0" applyFill="1" applyBorder="1" applyProtection="1"/>
    <xf numFmtId="0" fontId="5" fillId="9" borderId="0" xfId="0" applyFont="1" applyFill="1" applyBorder="1" applyAlignment="1" applyProtection="1">
      <alignment horizontal="right" wrapText="1"/>
    </xf>
    <xf numFmtId="0" fontId="0" fillId="4" borderId="7" xfId="0" applyFill="1" applyBorder="1" applyAlignment="1" applyProtection="1">
      <alignment wrapText="1"/>
    </xf>
    <xf numFmtId="0" fontId="0" fillId="4" borderId="9" xfId="0" applyFill="1" applyBorder="1" applyAlignment="1" applyProtection="1">
      <alignment wrapText="1"/>
    </xf>
    <xf numFmtId="0" fontId="0" fillId="4" borderId="10" xfId="0" applyFill="1" applyBorder="1" applyProtection="1"/>
    <xf numFmtId="0" fontId="4" fillId="4" borderId="11" xfId="0" applyFont="1" applyFill="1" applyBorder="1" applyAlignment="1" applyProtection="1">
      <alignment wrapText="1"/>
    </xf>
    <xf numFmtId="0" fontId="2" fillId="4" borderId="11" xfId="0" applyFont="1" applyFill="1" applyBorder="1" applyAlignment="1" applyProtection="1">
      <alignment horizontal="left" wrapText="1"/>
    </xf>
    <xf numFmtId="0" fontId="8" fillId="9" borderId="0" xfId="0" applyFont="1" applyFill="1" applyAlignment="1" applyProtection="1">
      <alignment vertical="center"/>
    </xf>
    <xf numFmtId="0" fontId="8" fillId="4" borderId="10" xfId="0" applyFont="1" applyFill="1" applyBorder="1" applyAlignment="1" applyProtection="1">
      <alignment vertical="center"/>
    </xf>
    <xf numFmtId="0" fontId="11" fillId="4" borderId="11" xfId="2" applyFont="1" applyFill="1" applyBorder="1" applyAlignment="1" applyProtection="1">
      <alignment vertical="center" wrapText="1"/>
    </xf>
    <xf numFmtId="0" fontId="8" fillId="9" borderId="0" xfId="0" applyFont="1" applyFill="1" applyAlignment="1" applyProtection="1">
      <alignment vertical="center" wrapText="1"/>
    </xf>
    <xf numFmtId="0" fontId="3" fillId="9" borderId="0" xfId="0" applyFont="1" applyFill="1" applyAlignment="1" applyProtection="1">
      <alignment vertical="center"/>
    </xf>
    <xf numFmtId="0" fontId="0" fillId="4" borderId="14" xfId="0" applyFill="1" applyBorder="1" applyAlignment="1" applyProtection="1">
      <alignment wrapText="1"/>
    </xf>
    <xf numFmtId="0" fontId="0" fillId="9" borderId="0" xfId="0" applyFill="1" applyAlignment="1" applyProtection="1">
      <alignment horizontal="center" wrapText="1"/>
    </xf>
    <xf numFmtId="0" fontId="0" fillId="0" borderId="0" xfId="0" applyProtection="1"/>
    <xf numFmtId="0" fontId="0" fillId="0" borderId="0" xfId="0" applyAlignment="1" applyProtection="1">
      <alignment wrapText="1"/>
    </xf>
    <xf numFmtId="0" fontId="8" fillId="0" borderId="0" xfId="0" applyFont="1" applyAlignment="1" applyProtection="1">
      <alignment vertical="center"/>
    </xf>
    <xf numFmtId="0" fontId="0" fillId="9" borderId="0" xfId="0" applyFill="1" applyAlignment="1" applyProtection="1">
      <alignment horizontal="center" wrapText="1"/>
    </xf>
    <xf numFmtId="0" fontId="9" fillId="9" borderId="0" xfId="0" applyFont="1" applyFill="1" applyAlignment="1">
      <alignment horizontal="center" vertical="center" wrapText="1"/>
    </xf>
    <xf numFmtId="0" fontId="0" fillId="4" borderId="17" xfId="0" applyFill="1" applyBorder="1" applyAlignment="1" applyProtection="1">
      <alignment horizontal="right" wrapText="1"/>
    </xf>
    <xf numFmtId="0" fontId="0" fillId="4" borderId="21" xfId="0" applyFill="1" applyBorder="1" applyAlignment="1" applyProtection="1">
      <alignment horizontal="right" wrapText="1"/>
    </xf>
    <xf numFmtId="0" fontId="0" fillId="4" borderId="5" xfId="0" applyFill="1" applyBorder="1" applyAlignment="1" applyProtection="1">
      <alignment horizontal="right" wrapText="1"/>
    </xf>
    <xf numFmtId="0" fontId="0" fillId="4" borderId="15" xfId="0" applyFill="1" applyBorder="1" applyAlignment="1" applyProtection="1">
      <alignment horizontal="right" wrapText="1"/>
    </xf>
    <xf numFmtId="0" fontId="0" fillId="4" borderId="22" xfId="0" applyFill="1" applyBorder="1" applyAlignment="1" applyProtection="1">
      <alignment horizontal="right" wrapText="1"/>
    </xf>
    <xf numFmtId="0" fontId="0" fillId="4" borderId="16" xfId="0" applyFill="1" applyBorder="1" applyAlignment="1" applyProtection="1">
      <alignment horizontal="right" wrapText="1"/>
    </xf>
    <xf numFmtId="0" fontId="4" fillId="2" borderId="6" xfId="0" applyFont="1" applyFill="1" applyBorder="1" applyAlignment="1" applyProtection="1">
      <alignment horizontal="right" vertical="top" wrapText="1"/>
    </xf>
    <xf numFmtId="0" fontId="4" fillId="2" borderId="23" xfId="0" applyFont="1" applyFill="1" applyBorder="1" applyAlignment="1" applyProtection="1">
      <alignment horizontal="right" vertical="top" wrapText="1"/>
    </xf>
    <xf numFmtId="0" fontId="4" fillId="2" borderId="18" xfId="0" applyFont="1" applyFill="1" applyBorder="1" applyAlignment="1" applyProtection="1">
      <alignment horizontal="right" vertical="top" wrapText="1"/>
    </xf>
    <xf numFmtId="0" fontId="0" fillId="4" borderId="11" xfId="0" applyFill="1" applyBorder="1" applyAlignment="1" applyProtection="1">
      <alignment horizontal="left" vertical="top" wrapText="1"/>
    </xf>
    <xf numFmtId="0" fontId="0" fillId="4" borderId="14" xfId="0" applyFill="1" applyBorder="1" applyAlignment="1" applyProtection="1">
      <alignment horizontal="left" vertical="top" wrapText="1"/>
    </xf>
    <xf numFmtId="0" fontId="0" fillId="4" borderId="19" xfId="0" applyFill="1" applyBorder="1" applyAlignment="1" applyProtection="1">
      <alignment horizontal="right" wrapText="1"/>
    </xf>
    <xf numFmtId="0" fontId="0" fillId="4" borderId="0" xfId="0" applyFill="1" applyBorder="1" applyAlignment="1" applyProtection="1">
      <alignment horizontal="right" wrapText="1"/>
    </xf>
    <xf numFmtId="0" fontId="0" fillId="4" borderId="20" xfId="0" applyFill="1" applyBorder="1" applyAlignment="1" applyProtection="1">
      <alignment horizontal="right" wrapText="1"/>
    </xf>
    <xf numFmtId="0" fontId="4" fillId="9" borderId="10" xfId="0" applyFont="1" applyFill="1" applyBorder="1" applyAlignment="1">
      <alignment horizontal="center" vertical="center"/>
    </xf>
    <xf numFmtId="0" fontId="4" fillId="9" borderId="0" xfId="0" applyFont="1" applyFill="1" applyBorder="1" applyAlignment="1">
      <alignment horizontal="center" vertical="center"/>
    </xf>
    <xf numFmtId="0" fontId="4" fillId="9" borderId="11" xfId="0" applyFont="1" applyFill="1" applyBorder="1" applyAlignment="1">
      <alignment horizontal="center" vertical="center"/>
    </xf>
    <xf numFmtId="0" fontId="5" fillId="6" borderId="15" xfId="0" applyFont="1" applyFill="1" applyBorder="1" applyAlignment="1" applyProtection="1">
      <alignment horizontal="right"/>
    </xf>
    <xf numFmtId="0" fontId="5" fillId="6" borderId="22" xfId="0" applyFont="1" applyFill="1" applyBorder="1" applyAlignment="1" applyProtection="1">
      <alignment horizontal="right"/>
    </xf>
    <xf numFmtId="0" fontId="5" fillId="6" borderId="16" xfId="0" applyFont="1" applyFill="1" applyBorder="1" applyAlignment="1" applyProtection="1">
      <alignment horizontal="right"/>
    </xf>
    <xf numFmtId="0" fontId="5" fillId="6" borderId="17" xfId="0" applyFont="1" applyFill="1" applyBorder="1" applyAlignment="1" applyProtection="1">
      <alignment horizontal="right"/>
    </xf>
    <xf numFmtId="0" fontId="5" fillId="6" borderId="21" xfId="0" applyFont="1" applyFill="1" applyBorder="1" applyAlignment="1" applyProtection="1">
      <alignment horizontal="right"/>
    </xf>
    <xf numFmtId="0" fontId="5" fillId="6" borderId="5" xfId="0" applyFont="1" applyFill="1" applyBorder="1" applyAlignment="1" applyProtection="1">
      <alignment horizontal="right"/>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right"/>
    </xf>
    <xf numFmtId="0" fontId="2" fillId="8" borderId="1" xfId="0" applyFont="1" applyFill="1" applyBorder="1" applyAlignment="1">
      <alignment horizontal="center" wrapText="1"/>
    </xf>
    <xf numFmtId="164" fontId="2" fillId="8" borderId="1" xfId="1" applyNumberFormat="1" applyFont="1" applyFill="1" applyBorder="1" applyAlignment="1">
      <alignment horizontal="center" vertical="top"/>
    </xf>
    <xf numFmtId="164" fontId="0" fillId="0" borderId="6" xfId="1" applyNumberFormat="1" applyFont="1" applyBorder="1" applyAlignment="1" applyProtection="1">
      <protection locked="0"/>
    </xf>
    <xf numFmtId="164" fontId="0" fillId="0" borderId="2" xfId="1" applyNumberFormat="1" applyFont="1" applyBorder="1" applyAlignment="1" applyProtection="1">
      <protection locked="0"/>
    </xf>
    <xf numFmtId="164" fontId="0" fillId="0" borderId="2" xfId="1" applyNumberFormat="1" applyFont="1" applyBorder="1" applyProtection="1">
      <protection locked="0"/>
    </xf>
    <xf numFmtId="164" fontId="0" fillId="0" borderId="1" xfId="1" applyNumberFormat="1" applyFont="1" applyBorder="1" applyAlignment="1" applyProtection="1">
      <alignment vertical="center"/>
      <protection locked="0"/>
    </xf>
    <xf numFmtId="0" fontId="0" fillId="0" borderId="2" xfId="0" applyBorder="1" applyProtection="1">
      <protection locked="0"/>
    </xf>
    <xf numFmtId="164" fontId="0" fillId="0" borderId="2" xfId="1" applyNumberFormat="1" applyFont="1" applyBorder="1" applyAlignment="1" applyProtection="1">
      <alignment vertical="center"/>
      <protection locked="0"/>
    </xf>
    <xf numFmtId="164" fontId="0" fillId="5" borderId="2" xfId="1" applyNumberFormat="1" applyFont="1" applyFill="1" applyBorder="1" applyProtection="1">
      <protection locked="0"/>
    </xf>
    <xf numFmtId="0" fontId="12" fillId="0" borderId="0" xfId="0" applyFont="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38101</xdr:rowOff>
    </xdr:from>
    <xdr:to>
      <xdr:col>2</xdr:col>
      <xdr:colOff>2524418</xdr:colOff>
      <xdr:row>2</xdr:row>
      <xdr:rowOff>47625</xdr:rowOff>
    </xdr:to>
    <xdr:pic>
      <xdr:nvPicPr>
        <xdr:cNvPr id="3" name="Picture 2">
          <a:extLst>
            <a:ext uri="{FF2B5EF4-FFF2-40B4-BE49-F238E27FC236}">
              <a16:creationId xmlns:a16="http://schemas.microsoft.com/office/drawing/2014/main" id="{4F576640-1679-1A14-717B-63928A514D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1"/>
          <a:ext cx="2867318" cy="5429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poftasmania.com.au/tasmania-campervan-hire/" TargetMode="External"/><Relationship Id="rId7" Type="http://schemas.openxmlformats.org/officeDocument/2006/relationships/drawing" Target="../drawings/drawing1.xml"/><Relationship Id="rId2" Type="http://schemas.openxmlformats.org/officeDocument/2006/relationships/hyperlink" Target="https://lapoftasmania.com.au/accommodation-guide/" TargetMode="External"/><Relationship Id="rId1" Type="http://schemas.openxmlformats.org/officeDocument/2006/relationships/hyperlink" Target="https://lapoftasmania.com.au/tasmanian-car-hire/" TargetMode="External"/><Relationship Id="rId6" Type="http://schemas.openxmlformats.org/officeDocument/2006/relationships/printerSettings" Target="../printerSettings/printerSettings1.bin"/><Relationship Id="rId5" Type="http://schemas.openxmlformats.org/officeDocument/2006/relationships/hyperlink" Target="https://lapoftasmania.com.au/tasmania-road-trip-itinerary/" TargetMode="External"/><Relationship Id="rId4" Type="http://schemas.openxmlformats.org/officeDocument/2006/relationships/hyperlink" Target="https://lapoftasmania.com.au/partners-and-exclusive-offe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73A1C-6E9D-4739-8AE7-AE9BC6A2F93D}">
  <dimension ref="A1:O56"/>
  <sheetViews>
    <sheetView tabSelected="1" workbookViewId="0">
      <selection activeCell="G7" sqref="G7"/>
    </sheetView>
  </sheetViews>
  <sheetFormatPr defaultRowHeight="15" x14ac:dyDescent="0.25"/>
  <cols>
    <col min="1" max="1" width="3.85546875" style="82" customWidth="1"/>
    <col min="2" max="2" width="1.85546875" style="83" customWidth="1"/>
    <col min="3" max="3" width="58.7109375" style="83" customWidth="1"/>
    <col min="4" max="4" width="3.5703125" style="83" customWidth="1"/>
    <col min="5" max="8" width="34.42578125" style="3" customWidth="1"/>
    <col min="13" max="13" width="20.28515625" bestFit="1" customWidth="1"/>
    <col min="14" max="15" width="6.42578125" bestFit="1" customWidth="1"/>
    <col min="16" max="16" width="3" bestFit="1" customWidth="1"/>
  </cols>
  <sheetData>
    <row r="1" spans="1:15" ht="21" customHeight="1" x14ac:dyDescent="0.25">
      <c r="A1" s="55"/>
      <c r="B1" s="56"/>
      <c r="C1" s="56"/>
      <c r="D1" s="56"/>
      <c r="E1" s="86" t="s">
        <v>71</v>
      </c>
      <c r="F1" s="86"/>
      <c r="G1" s="86"/>
      <c r="H1" s="86"/>
      <c r="I1" s="43"/>
      <c r="J1" s="43"/>
      <c r="K1" s="43"/>
      <c r="L1" s="43"/>
      <c r="M1" s="43"/>
      <c r="N1" s="43"/>
      <c r="O1" s="43"/>
    </row>
    <row r="2" spans="1:15" ht="21" customHeight="1" x14ac:dyDescent="0.25">
      <c r="A2" s="55"/>
      <c r="B2" s="56"/>
      <c r="C2" s="56"/>
      <c r="D2" s="56"/>
      <c r="E2" s="86"/>
      <c r="F2" s="86"/>
      <c r="G2" s="86"/>
      <c r="H2" s="86"/>
      <c r="I2" s="43"/>
      <c r="J2" s="43"/>
      <c r="K2" s="43"/>
      <c r="L2" s="43"/>
      <c r="M2" s="43"/>
      <c r="N2" s="43"/>
      <c r="O2" s="43"/>
    </row>
    <row r="3" spans="1:15" ht="15.75" customHeight="1" thickBot="1" x14ac:dyDescent="0.3">
      <c r="A3" s="55"/>
      <c r="B3" s="56"/>
      <c r="C3" s="56"/>
      <c r="D3" s="56"/>
      <c r="E3" s="46"/>
      <c r="F3" s="46"/>
      <c r="G3" s="46"/>
      <c r="H3" s="46"/>
      <c r="I3" s="43"/>
      <c r="J3" s="43"/>
      <c r="K3" s="43"/>
      <c r="L3" s="43"/>
      <c r="M3" s="43"/>
      <c r="N3" s="43"/>
      <c r="O3" s="43"/>
    </row>
    <row r="4" spans="1:15" s="4" customFormat="1" ht="9.75" customHeight="1" x14ac:dyDescent="0.25">
      <c r="A4" s="57"/>
      <c r="B4" s="58"/>
      <c r="C4" s="59"/>
      <c r="D4" s="60"/>
      <c r="E4" s="32"/>
      <c r="F4" s="33"/>
      <c r="G4" s="33"/>
      <c r="H4" s="34"/>
      <c r="I4" s="44"/>
      <c r="J4" s="44"/>
      <c r="K4" s="44"/>
      <c r="L4" s="44"/>
      <c r="M4" s="44"/>
      <c r="N4" s="44"/>
      <c r="O4" s="44"/>
    </row>
    <row r="5" spans="1:15" s="4" customFormat="1" ht="18.75" customHeight="1" x14ac:dyDescent="0.25">
      <c r="A5" s="57"/>
      <c r="B5" s="61"/>
      <c r="C5" s="62" t="s">
        <v>69</v>
      </c>
      <c r="D5" s="60"/>
      <c r="E5" s="101" t="s">
        <v>12</v>
      </c>
      <c r="F5" s="102"/>
      <c r="G5" s="102"/>
      <c r="H5" s="103"/>
      <c r="I5" s="44"/>
      <c r="J5" s="44"/>
      <c r="K5" s="44"/>
      <c r="L5" s="44"/>
      <c r="M5" s="44"/>
      <c r="N5" s="44"/>
      <c r="O5" s="44"/>
    </row>
    <row r="6" spans="1:15" ht="11.25" customHeight="1" x14ac:dyDescent="0.25">
      <c r="A6" s="55"/>
      <c r="B6" s="63"/>
      <c r="C6" s="64"/>
      <c r="D6" s="56"/>
      <c r="E6" s="35"/>
      <c r="F6" s="36"/>
      <c r="G6" s="36"/>
      <c r="H6" s="37"/>
      <c r="I6" s="43"/>
      <c r="J6" s="43"/>
      <c r="K6" s="43"/>
      <c r="L6" s="43"/>
      <c r="M6" s="43"/>
      <c r="N6" s="43"/>
      <c r="O6" s="43"/>
    </row>
    <row r="7" spans="1:15" ht="15" customHeight="1" x14ac:dyDescent="0.25">
      <c r="A7" s="55"/>
      <c r="B7" s="63"/>
      <c r="C7" s="96" t="s">
        <v>70</v>
      </c>
      <c r="D7" s="56"/>
      <c r="E7" s="35"/>
      <c r="F7" s="38" t="s">
        <v>68</v>
      </c>
      <c r="G7" s="48"/>
      <c r="H7" s="37"/>
      <c r="I7" s="43"/>
      <c r="J7" s="43"/>
      <c r="K7" s="43"/>
      <c r="L7" s="43"/>
      <c r="M7" s="43"/>
      <c r="N7" s="43"/>
      <c r="O7" s="43"/>
    </row>
    <row r="8" spans="1:15" ht="15.75" customHeight="1" x14ac:dyDescent="0.25">
      <c r="A8" s="55"/>
      <c r="B8" s="63"/>
      <c r="C8" s="96"/>
      <c r="D8" s="56"/>
      <c r="E8" s="35"/>
      <c r="F8" s="38" t="s">
        <v>55</v>
      </c>
      <c r="G8" s="48"/>
      <c r="H8" s="37"/>
      <c r="I8" s="43"/>
      <c r="J8" s="43"/>
      <c r="K8" s="43"/>
      <c r="L8" s="43"/>
      <c r="M8" s="43"/>
      <c r="N8" s="43"/>
      <c r="O8" s="43"/>
    </row>
    <row r="9" spans="1:15" ht="4.5" customHeight="1" x14ac:dyDescent="0.25">
      <c r="A9" s="55"/>
      <c r="B9" s="63"/>
      <c r="C9" s="96"/>
      <c r="D9" s="56"/>
      <c r="E9" s="35"/>
      <c r="F9" s="38"/>
      <c r="G9" s="9"/>
      <c r="H9" s="37"/>
      <c r="I9" s="43"/>
      <c r="J9" s="43"/>
      <c r="K9" s="43"/>
      <c r="L9" s="43"/>
      <c r="M9" s="43"/>
      <c r="N9" s="43"/>
      <c r="O9" s="43"/>
    </row>
    <row r="10" spans="1:15" ht="15.75" customHeight="1" x14ac:dyDescent="0.25">
      <c r="A10" s="55"/>
      <c r="B10" s="63"/>
      <c r="C10" s="96"/>
      <c r="D10" s="56"/>
      <c r="E10" s="35"/>
      <c r="F10" s="38" t="s">
        <v>67</v>
      </c>
      <c r="G10" s="31">
        <f>SUM(G11:G13)</f>
        <v>0</v>
      </c>
      <c r="H10" s="37"/>
      <c r="I10" s="43"/>
      <c r="J10" s="43"/>
      <c r="K10" s="43"/>
      <c r="L10" s="43"/>
      <c r="M10" s="43"/>
      <c r="N10" s="43"/>
      <c r="O10" s="43"/>
    </row>
    <row r="11" spans="1:15" ht="15.75" customHeight="1" x14ac:dyDescent="0.25">
      <c r="A11" s="55"/>
      <c r="B11" s="63"/>
      <c r="C11" s="96"/>
      <c r="D11" s="56"/>
      <c r="E11" s="35"/>
      <c r="F11" s="39" t="s">
        <v>66</v>
      </c>
      <c r="G11" s="48"/>
      <c r="H11" s="37"/>
      <c r="I11" s="43"/>
      <c r="J11" s="43"/>
      <c r="K11" s="43"/>
      <c r="L11" s="43"/>
      <c r="M11" s="43"/>
      <c r="N11" s="43"/>
      <c r="O11" s="43"/>
    </row>
    <row r="12" spans="1:15" x14ac:dyDescent="0.25">
      <c r="A12" s="55"/>
      <c r="B12" s="63"/>
      <c r="C12" s="96"/>
      <c r="D12" s="56"/>
      <c r="E12" s="35"/>
      <c r="F12" s="39" t="s">
        <v>30</v>
      </c>
      <c r="G12" s="48"/>
      <c r="H12" s="37"/>
      <c r="I12" s="43"/>
      <c r="J12" s="43"/>
      <c r="K12" s="43"/>
      <c r="L12" s="43"/>
      <c r="M12" s="43"/>
      <c r="N12" s="43"/>
      <c r="O12" s="43"/>
    </row>
    <row r="13" spans="1:15" x14ac:dyDescent="0.25">
      <c r="A13" s="55"/>
      <c r="B13" s="63"/>
      <c r="C13" s="96"/>
      <c r="D13" s="56"/>
      <c r="E13" s="35"/>
      <c r="F13" s="39" t="s">
        <v>31</v>
      </c>
      <c r="G13" s="48"/>
      <c r="H13" s="37"/>
      <c r="I13" s="43"/>
      <c r="J13" s="43"/>
      <c r="K13" s="43"/>
      <c r="L13" s="43"/>
      <c r="M13" s="43"/>
      <c r="N13" s="43"/>
      <c r="O13" s="43"/>
    </row>
    <row r="14" spans="1:15" ht="4.5" customHeight="1" x14ac:dyDescent="0.25">
      <c r="A14" s="55"/>
      <c r="B14" s="63"/>
      <c r="C14" s="96"/>
      <c r="D14" s="56"/>
      <c r="E14" s="35"/>
      <c r="F14" s="38"/>
      <c r="G14" s="9"/>
      <c r="H14" s="37"/>
      <c r="I14" s="43"/>
      <c r="J14" s="43"/>
      <c r="K14" s="43"/>
      <c r="L14" s="43"/>
      <c r="M14" s="43"/>
      <c r="N14" s="43"/>
      <c r="O14" s="43"/>
    </row>
    <row r="15" spans="1:15" x14ac:dyDescent="0.25">
      <c r="A15" s="55"/>
      <c r="B15" s="63"/>
      <c r="C15" s="96"/>
      <c r="D15" s="56"/>
      <c r="E15" s="35"/>
      <c r="F15" s="38" t="s">
        <v>27</v>
      </c>
      <c r="G15" s="49" t="s">
        <v>14</v>
      </c>
      <c r="H15" s="37"/>
      <c r="I15" s="43"/>
      <c r="J15" s="43"/>
      <c r="K15" s="43"/>
      <c r="L15" s="43"/>
      <c r="M15" s="43"/>
      <c r="N15" s="43"/>
      <c r="O15" s="43"/>
    </row>
    <row r="16" spans="1:15" x14ac:dyDescent="0.25">
      <c r="A16" s="55"/>
      <c r="B16" s="63"/>
      <c r="C16" s="96"/>
      <c r="D16" s="56"/>
      <c r="E16" s="35"/>
      <c r="F16" s="38" t="s">
        <v>26</v>
      </c>
      <c r="G16" s="49" t="s">
        <v>19</v>
      </c>
      <c r="H16" s="37"/>
      <c r="I16" s="43"/>
      <c r="J16" s="43"/>
      <c r="K16" s="43"/>
      <c r="L16" s="43"/>
      <c r="M16" s="43"/>
      <c r="N16" s="43"/>
      <c r="O16" s="43"/>
    </row>
    <row r="17" spans="1:15" x14ac:dyDescent="0.25">
      <c r="A17" s="55"/>
      <c r="B17" s="63"/>
      <c r="C17" s="96"/>
      <c r="D17" s="56"/>
      <c r="E17" s="35"/>
      <c r="F17" s="38" t="s">
        <v>60</v>
      </c>
      <c r="G17" s="48">
        <v>1500</v>
      </c>
      <c r="H17" s="37"/>
      <c r="I17" s="43"/>
      <c r="J17" s="43"/>
      <c r="K17" s="43"/>
      <c r="L17" s="43"/>
      <c r="M17" s="43"/>
      <c r="N17" s="43"/>
      <c r="O17" s="43"/>
    </row>
    <row r="18" spans="1:15" x14ac:dyDescent="0.25">
      <c r="A18" s="55"/>
      <c r="B18" s="63"/>
      <c r="C18" s="96"/>
      <c r="D18" s="56"/>
      <c r="E18" s="35"/>
      <c r="F18" s="38" t="s">
        <v>61</v>
      </c>
      <c r="G18" s="50">
        <v>2</v>
      </c>
      <c r="H18" s="37"/>
      <c r="I18" s="43"/>
      <c r="J18" s="43"/>
      <c r="K18" s="43"/>
      <c r="L18" s="43"/>
      <c r="M18" s="43"/>
      <c r="N18" s="43"/>
      <c r="O18" s="43"/>
    </row>
    <row r="19" spans="1:15" ht="15.75" thickBot="1" x14ac:dyDescent="0.3">
      <c r="A19" s="55"/>
      <c r="B19" s="65"/>
      <c r="C19" s="97"/>
      <c r="D19" s="56"/>
      <c r="E19" s="40"/>
      <c r="F19" s="41"/>
      <c r="G19" s="11"/>
      <c r="H19" s="42"/>
      <c r="I19" s="43"/>
      <c r="J19" s="43"/>
      <c r="K19" s="43"/>
      <c r="L19" s="43"/>
      <c r="M19" s="43"/>
      <c r="N19" s="43"/>
      <c r="O19" s="43"/>
    </row>
    <row r="20" spans="1:15" x14ac:dyDescent="0.25">
      <c r="A20" s="55"/>
      <c r="B20" s="56"/>
      <c r="C20" s="56"/>
      <c r="D20" s="56"/>
      <c r="E20" s="46"/>
      <c r="F20" s="46"/>
      <c r="G20" s="46"/>
      <c r="H20" s="46"/>
      <c r="I20" s="43"/>
      <c r="J20" s="43"/>
      <c r="K20" s="43"/>
      <c r="L20" s="43"/>
      <c r="M20" s="43"/>
      <c r="N20" s="43"/>
      <c r="O20" s="43"/>
    </row>
    <row r="21" spans="1:15" ht="47.25" x14ac:dyDescent="0.25">
      <c r="A21" s="55"/>
      <c r="B21" s="66"/>
      <c r="C21" s="66"/>
      <c r="D21" s="67"/>
      <c r="E21" s="24" t="s">
        <v>56</v>
      </c>
      <c r="F21" s="24" t="s">
        <v>59</v>
      </c>
      <c r="G21" s="24" t="s">
        <v>57</v>
      </c>
      <c r="H21" s="24" t="s">
        <v>58</v>
      </c>
      <c r="I21" s="43"/>
      <c r="J21" s="43"/>
      <c r="K21" s="43"/>
      <c r="L21" s="43"/>
      <c r="M21" s="43"/>
      <c r="N21" s="43"/>
      <c r="O21" s="43"/>
    </row>
    <row r="22" spans="1:15" x14ac:dyDescent="0.25">
      <c r="A22" s="55"/>
      <c r="B22" s="104" t="s">
        <v>28</v>
      </c>
      <c r="C22" s="105"/>
      <c r="D22" s="106"/>
      <c r="E22" s="5"/>
      <c r="F22" s="6"/>
      <c r="G22" s="52" t="s">
        <v>16</v>
      </c>
      <c r="H22" s="52" t="s">
        <v>24</v>
      </c>
      <c r="I22" s="43"/>
      <c r="J22" s="43"/>
      <c r="K22" s="43"/>
      <c r="L22" s="43"/>
      <c r="M22" s="43"/>
      <c r="N22" s="43"/>
      <c r="O22" s="43"/>
    </row>
    <row r="23" spans="1:15" x14ac:dyDescent="0.25">
      <c r="A23" s="55"/>
      <c r="B23" s="107" t="s">
        <v>29</v>
      </c>
      <c r="C23" s="108"/>
      <c r="D23" s="109"/>
      <c r="E23" s="51" t="s">
        <v>16</v>
      </c>
      <c r="F23" s="51" t="s">
        <v>24</v>
      </c>
      <c r="G23" s="7"/>
      <c r="H23" s="7"/>
      <c r="I23" s="43"/>
      <c r="J23" s="43"/>
      <c r="K23" s="43"/>
      <c r="L23" s="43"/>
      <c r="M23" s="43"/>
      <c r="N23" s="43"/>
      <c r="O23" s="43"/>
    </row>
    <row r="24" spans="1:15" s="9" customFormat="1" ht="6" customHeight="1" x14ac:dyDescent="0.25">
      <c r="A24" s="68"/>
      <c r="B24" s="69"/>
      <c r="C24" s="69"/>
      <c r="D24" s="69"/>
      <c r="E24" s="47"/>
      <c r="F24" s="47"/>
      <c r="G24" s="47"/>
      <c r="H24" s="47"/>
      <c r="I24" s="45"/>
      <c r="J24" s="45"/>
      <c r="K24" s="45"/>
      <c r="L24" s="45"/>
      <c r="M24" s="45"/>
      <c r="N24" s="45"/>
      <c r="O24" s="45"/>
    </row>
    <row r="25" spans="1:15" x14ac:dyDescent="0.25">
      <c r="A25" s="55"/>
      <c r="B25" s="90" t="s">
        <v>62</v>
      </c>
      <c r="C25" s="91"/>
      <c r="D25" s="92"/>
      <c r="E25" s="53">
        <v>50</v>
      </c>
      <c r="F25" s="53">
        <v>50</v>
      </c>
      <c r="G25" s="25"/>
      <c r="H25" s="25"/>
      <c r="I25" s="43"/>
      <c r="J25" s="43"/>
      <c r="K25" s="43"/>
      <c r="L25" s="43"/>
      <c r="M25" s="43"/>
      <c r="N25" s="43"/>
      <c r="O25" s="43"/>
    </row>
    <row r="26" spans="1:15" x14ac:dyDescent="0.25">
      <c r="A26" s="55"/>
      <c r="B26" s="98" t="s">
        <v>63</v>
      </c>
      <c r="C26" s="99"/>
      <c r="D26" s="100"/>
      <c r="E26" s="54">
        <v>0</v>
      </c>
      <c r="F26" s="54">
        <v>0</v>
      </c>
      <c r="G26" s="26"/>
      <c r="H26" s="26"/>
      <c r="I26" s="43"/>
      <c r="J26" s="43"/>
      <c r="K26" s="43"/>
      <c r="L26" s="43"/>
      <c r="M26" s="43"/>
      <c r="N26" s="43"/>
      <c r="O26" s="43"/>
    </row>
    <row r="27" spans="1:15" x14ac:dyDescent="0.25">
      <c r="A27" s="55"/>
      <c r="B27" s="98" t="s">
        <v>4</v>
      </c>
      <c r="C27" s="99"/>
      <c r="D27" s="100"/>
      <c r="E27" s="54">
        <v>300</v>
      </c>
      <c r="F27" s="54">
        <v>300</v>
      </c>
      <c r="G27" s="26"/>
      <c r="H27" s="26"/>
      <c r="I27" s="43"/>
      <c r="J27" s="43"/>
      <c r="K27" s="43"/>
      <c r="L27" s="43"/>
      <c r="M27" s="43"/>
      <c r="N27" s="43"/>
      <c r="O27" s="43"/>
    </row>
    <row r="28" spans="1:15" x14ac:dyDescent="0.25">
      <c r="A28" s="55"/>
      <c r="B28" s="98" t="s">
        <v>1</v>
      </c>
      <c r="C28" s="99"/>
      <c r="D28" s="100"/>
      <c r="E28" s="27">
        <f>IF($G$15="High",'Data for Calculations'!$Q$13*$G$8,'Data for Calculations'!$R$13*$G$8)</f>
        <v>0</v>
      </c>
      <c r="F28" s="27">
        <f>$G$8*IF($G$15="Low",IF($F$23="Campervan",'Data for Calculations'!$R$16,IF($F$23="Motorhome",'Data for Calculations'!$R$17,'Data for Calculations'!$R$18)),IF($G$15="High",IF($F$23="Campervan",'Data for Calculations'!$Q$16,'Data for Calculations'!$Q$17)))</f>
        <v>0</v>
      </c>
      <c r="G28" s="26"/>
      <c r="H28" s="26"/>
      <c r="I28" s="43"/>
      <c r="J28" s="43"/>
      <c r="K28" s="43"/>
      <c r="L28" s="43"/>
      <c r="M28" s="43"/>
      <c r="N28" s="43"/>
      <c r="O28" s="43"/>
    </row>
    <row r="29" spans="1:15" x14ac:dyDescent="0.25">
      <c r="A29" s="55"/>
      <c r="B29" s="87" t="s">
        <v>6</v>
      </c>
      <c r="C29" s="88"/>
      <c r="D29" s="89"/>
      <c r="E29" s="27">
        <f>E25</f>
        <v>50</v>
      </c>
      <c r="F29" s="27">
        <f>F25</f>
        <v>50</v>
      </c>
      <c r="G29" s="26"/>
      <c r="H29" s="26"/>
      <c r="I29" s="43"/>
      <c r="J29" s="43"/>
      <c r="K29" s="43"/>
      <c r="L29" s="43"/>
      <c r="M29" s="43"/>
      <c r="N29" s="43"/>
      <c r="O29" s="43"/>
    </row>
    <row r="30" spans="1:15" x14ac:dyDescent="0.25">
      <c r="A30" s="55"/>
      <c r="B30" s="90" t="s">
        <v>64</v>
      </c>
      <c r="C30" s="91"/>
      <c r="D30" s="92"/>
      <c r="E30" s="25"/>
      <c r="F30" s="25"/>
      <c r="G30" s="28">
        <f>$G$7/100*$G$18*IF(G22="Small",'Data for Calculations'!$S$13,IF(G22="Medium",'Data for Calculations'!$S$14,IF(G22="Large",'Data for Calculations'!$S$15)))</f>
        <v>0</v>
      </c>
      <c r="H30" s="28">
        <f>$G$7/100*$G$18*IF(H22="Campervan",'Data for Calculations'!$S$16,IF(H22="Motorhome",'Data for Calculations'!$S$17,IF(H22="4WD + Caravan",'Data for Calculations'!$S$19)))</f>
        <v>0</v>
      </c>
      <c r="I30" s="43"/>
      <c r="J30" s="43"/>
      <c r="K30" s="43"/>
      <c r="L30" s="43"/>
      <c r="M30" s="43"/>
      <c r="N30" s="43"/>
      <c r="O30" s="43"/>
    </row>
    <row r="31" spans="1:15" x14ac:dyDescent="0.25">
      <c r="A31" s="55"/>
      <c r="B31" s="98" t="s">
        <v>11</v>
      </c>
      <c r="C31" s="99"/>
      <c r="D31" s="100"/>
      <c r="E31" s="26"/>
      <c r="F31" s="26"/>
      <c r="G31" s="27">
        <f>IF($G$15="Low",'Data for Calculations'!$R$26,'Data for Calculations'!Q26)</f>
        <v>1000</v>
      </c>
      <c r="H31" s="27">
        <f>IF($G$15="Low",IF($H$22="Campervan",'Data for Calculations'!$R$27,IF($H$22="Motorhome",'Data for Calculations'!$R$28,'Data for Calculations'!$R$29)),IF($G$15="High",IF($H$22="Campervan",'Data for Calculations'!$Q$27,IF($H$22="Motorhome",'Data for Calculations'!$Q$28,IF($H$22="4WD + Caravan",'Data for Calculations'!$Q$29)))))</f>
        <v>1000</v>
      </c>
      <c r="I31" s="43"/>
      <c r="J31" s="43"/>
      <c r="K31" s="43"/>
      <c r="L31" s="43"/>
      <c r="M31" s="43"/>
      <c r="N31" s="43"/>
      <c r="O31" s="43"/>
    </row>
    <row r="32" spans="1:15" x14ac:dyDescent="0.25">
      <c r="A32" s="55"/>
      <c r="B32" s="87" t="s">
        <v>65</v>
      </c>
      <c r="C32" s="88"/>
      <c r="D32" s="89"/>
      <c r="E32" s="29"/>
      <c r="F32" s="29"/>
      <c r="G32" s="30">
        <f>$G$7/100*$G$18*IF(G22="Small",'Data for Calculations'!$S$13,IF(G22="Medium",'Data for Calculations'!$S$14,IF(G22="Large",'Data for Calculations'!$S$15)))</f>
        <v>0</v>
      </c>
      <c r="H32" s="30">
        <f>$G$7/100*$G$18*IF(H22="Campervan",'Data for Calculations'!$S$16,IF(H22="Motorhome",'Data for Calculations'!$S$17,IF(H22="4WD + Caravan",'Data for Calculations'!$S$19)))</f>
        <v>0</v>
      </c>
      <c r="I32" s="43"/>
      <c r="J32" s="43"/>
      <c r="K32" s="43"/>
      <c r="L32" s="43"/>
      <c r="M32" s="43"/>
      <c r="N32" s="43"/>
      <c r="O32" s="43"/>
    </row>
    <row r="33" spans="1:15" x14ac:dyDescent="0.25">
      <c r="A33" s="55"/>
      <c r="B33" s="90" t="s">
        <v>10</v>
      </c>
      <c r="C33" s="91"/>
      <c r="D33" s="92"/>
      <c r="E33" s="27">
        <f>$G$18*$G$17/100*IF($E$23="Small",'Data for Calculations'!$S$13,IF($E$23="Medium",'Data for Calculations'!$S$14,'Data for Calculations'!$S$15))</f>
        <v>210</v>
      </c>
      <c r="F33" s="27">
        <f>$G$18*$G$17/100*IF($F$23="Campervan",'Data for Calculations'!$S$16,'Data for Calculations'!$S$17)</f>
        <v>300</v>
      </c>
      <c r="G33" s="27">
        <f>$G$18*$G$17/100*IF($G$22="Small",'Data for Calculations'!$S$13,IF($G$22="Medium",'Data for Calculations'!$S$14,'Data for Calculations'!$S$15))</f>
        <v>210</v>
      </c>
      <c r="H33" s="27">
        <f>$G$17/100*$G$18*IF($H$22="Campervan",'Data for Calculations'!$S$16,IF($H$22="Motorhome",'Data for Calculations'!$S$17,IF($H$22="4WD + Caravan",'Data for Calculations'!$S$19)))</f>
        <v>300</v>
      </c>
      <c r="I33" s="43"/>
      <c r="J33" s="43"/>
      <c r="K33" s="43"/>
      <c r="L33" s="43"/>
      <c r="M33" s="43"/>
      <c r="N33" s="43"/>
      <c r="O33" s="43"/>
    </row>
    <row r="34" spans="1:15" x14ac:dyDescent="0.25">
      <c r="A34" s="55"/>
      <c r="B34" s="87" t="s">
        <v>0</v>
      </c>
      <c r="C34" s="88"/>
      <c r="D34" s="89"/>
      <c r="E34" s="30">
        <f>$G$10*IF($G$16="Budget",'Data for Calculations'!$R$5,IF($G$16="Average",'Data for Calculations'!$R$6,'Data for Calculations'!$R$7))</f>
        <v>0</v>
      </c>
      <c r="F34" s="30">
        <f>IF($G$15="Low",$G$13*'Data for Calculations'!$R$9,$G$13*'Data for Calculations'!$Q$9)</f>
        <v>0</v>
      </c>
      <c r="G34" s="30">
        <f>$G$10*IF($G$16="Budget",'Data for Calculations'!$R$5,IF($G$16="Average",'Data for Calculations'!$R$6,'Data for Calculations'!$R$7))</f>
        <v>0</v>
      </c>
      <c r="H34" s="30">
        <f>IF($G$15="Low",$G$13*'Data for Calculations'!$R$9,$G$13*'Data for Calculations'!$Q$9)</f>
        <v>0</v>
      </c>
      <c r="I34" s="43"/>
      <c r="J34" s="43"/>
      <c r="K34" s="43"/>
      <c r="L34" s="43"/>
      <c r="M34" s="43"/>
      <c r="N34" s="43"/>
      <c r="O34" s="43"/>
    </row>
    <row r="35" spans="1:15" ht="18.75" x14ac:dyDescent="0.3">
      <c r="A35" s="55"/>
      <c r="B35" s="93" t="s">
        <v>13</v>
      </c>
      <c r="C35" s="94"/>
      <c r="D35" s="95"/>
      <c r="E35" s="23">
        <f>SUM(E25:E34)</f>
        <v>610</v>
      </c>
      <c r="F35" s="23">
        <f>SUM(F25:F34)</f>
        <v>700</v>
      </c>
      <c r="G35" s="23">
        <f>SUM(G25:G34)</f>
        <v>1210</v>
      </c>
      <c r="H35" s="23">
        <f>SUM(H25:H34)</f>
        <v>1300</v>
      </c>
      <c r="I35" s="43"/>
      <c r="J35" s="43"/>
      <c r="K35" s="43"/>
      <c r="L35" s="43"/>
      <c r="M35" s="43"/>
      <c r="N35" s="43"/>
      <c r="O35" s="43"/>
    </row>
    <row r="36" spans="1:15" s="82" customFormat="1" ht="26.25" customHeight="1" thickBot="1" x14ac:dyDescent="0.3">
      <c r="A36" s="55"/>
      <c r="B36" s="56"/>
      <c r="C36" s="56"/>
      <c r="D36" s="56"/>
      <c r="E36" s="56"/>
      <c r="F36" s="56"/>
      <c r="G36" s="56"/>
      <c r="H36" s="56"/>
      <c r="I36" s="55"/>
      <c r="J36" s="55"/>
      <c r="K36" s="55"/>
      <c r="L36" s="55"/>
      <c r="M36" s="55"/>
      <c r="N36" s="55"/>
      <c r="O36" s="55"/>
    </row>
    <row r="37" spans="1:15" s="82" customFormat="1" ht="7.5" customHeight="1" x14ac:dyDescent="0.25">
      <c r="A37" s="55"/>
      <c r="B37" s="70"/>
      <c r="C37" s="71"/>
      <c r="D37" s="56"/>
      <c r="E37" s="56"/>
      <c r="F37" s="56"/>
      <c r="G37" s="56"/>
      <c r="H37" s="56"/>
      <c r="I37" s="55"/>
      <c r="J37" s="55"/>
      <c r="K37" s="55"/>
      <c r="L37" s="55"/>
      <c r="M37" s="55"/>
      <c r="N37" s="55"/>
      <c r="O37" s="55"/>
    </row>
    <row r="38" spans="1:15" s="82" customFormat="1" ht="15" customHeight="1" x14ac:dyDescent="0.3">
      <c r="A38" s="55"/>
      <c r="B38" s="72"/>
      <c r="C38" s="73" t="s">
        <v>72</v>
      </c>
      <c r="D38" s="56"/>
      <c r="E38" s="56"/>
      <c r="F38" s="56"/>
      <c r="G38" s="56"/>
      <c r="H38" s="56"/>
      <c r="I38" s="55"/>
      <c r="J38" s="55"/>
      <c r="K38" s="55"/>
      <c r="L38" s="55"/>
      <c r="M38" s="55"/>
      <c r="N38" s="55"/>
      <c r="O38" s="55"/>
    </row>
    <row r="39" spans="1:15" s="82" customFormat="1" ht="6" customHeight="1" x14ac:dyDescent="0.25">
      <c r="A39" s="55"/>
      <c r="B39" s="72"/>
      <c r="C39" s="74"/>
      <c r="D39" s="56"/>
      <c r="E39" s="56"/>
      <c r="F39" s="56"/>
      <c r="G39" s="56"/>
      <c r="H39" s="56"/>
      <c r="I39" s="55"/>
      <c r="J39" s="55"/>
      <c r="K39" s="55"/>
      <c r="L39" s="55"/>
      <c r="M39" s="55"/>
      <c r="N39" s="55"/>
      <c r="O39" s="55"/>
    </row>
    <row r="40" spans="1:15" s="84" customFormat="1" ht="24" customHeight="1" x14ac:dyDescent="0.25">
      <c r="A40" s="75"/>
      <c r="B40" s="76"/>
      <c r="C40" s="77" t="s">
        <v>76</v>
      </c>
      <c r="D40" s="75"/>
      <c r="E40" s="78"/>
      <c r="F40" s="78"/>
      <c r="G40" s="78"/>
      <c r="H40" s="78"/>
      <c r="I40" s="75"/>
      <c r="J40" s="75"/>
      <c r="K40" s="75"/>
      <c r="L40" s="75"/>
      <c r="M40" s="75"/>
      <c r="N40" s="75"/>
      <c r="O40" s="75"/>
    </row>
    <row r="41" spans="1:15" s="84" customFormat="1" ht="24" customHeight="1" x14ac:dyDescent="0.25">
      <c r="A41" s="75"/>
      <c r="B41" s="76"/>
      <c r="C41" s="77" t="s">
        <v>77</v>
      </c>
      <c r="D41" s="75"/>
      <c r="E41" s="78"/>
      <c r="F41" s="78"/>
      <c r="G41" s="78"/>
      <c r="H41" s="78"/>
      <c r="I41" s="75"/>
      <c r="J41" s="75"/>
      <c r="K41" s="75"/>
      <c r="L41" s="75"/>
      <c r="M41" s="75"/>
      <c r="N41" s="75"/>
      <c r="O41" s="75"/>
    </row>
    <row r="42" spans="1:15" s="84" customFormat="1" ht="24" customHeight="1" x14ac:dyDescent="0.25">
      <c r="A42" s="75"/>
      <c r="B42" s="76"/>
      <c r="C42" s="77" t="s">
        <v>74</v>
      </c>
      <c r="D42" s="78"/>
      <c r="E42" s="78"/>
      <c r="F42" s="78"/>
      <c r="G42" s="78"/>
      <c r="H42" s="78"/>
      <c r="I42" s="75"/>
      <c r="J42" s="75"/>
      <c r="K42" s="75"/>
      <c r="L42" s="75"/>
      <c r="M42" s="75"/>
      <c r="N42" s="75"/>
      <c r="O42" s="75"/>
    </row>
    <row r="43" spans="1:15" s="84" customFormat="1" ht="24" customHeight="1" x14ac:dyDescent="0.25">
      <c r="A43" s="75"/>
      <c r="B43" s="76"/>
      <c r="C43" s="77" t="s">
        <v>73</v>
      </c>
      <c r="D43" s="79"/>
      <c r="E43" s="78"/>
      <c r="F43" s="78"/>
      <c r="G43" s="78"/>
      <c r="H43" s="78"/>
      <c r="I43" s="75"/>
      <c r="J43" s="75"/>
      <c r="K43" s="75"/>
      <c r="L43" s="75"/>
      <c r="M43" s="75"/>
      <c r="N43" s="75"/>
      <c r="O43" s="75"/>
    </row>
    <row r="44" spans="1:15" s="84" customFormat="1" ht="24" customHeight="1" x14ac:dyDescent="0.25">
      <c r="A44" s="75"/>
      <c r="B44" s="76"/>
      <c r="C44" s="77" t="s">
        <v>75</v>
      </c>
      <c r="D44" s="75"/>
      <c r="E44" s="78"/>
      <c r="F44" s="78"/>
      <c r="G44" s="78"/>
      <c r="H44" s="78"/>
      <c r="I44" s="75"/>
      <c r="J44" s="75"/>
      <c r="K44" s="75"/>
      <c r="L44" s="75"/>
      <c r="M44" s="75"/>
      <c r="N44" s="75"/>
      <c r="O44" s="75"/>
    </row>
    <row r="45" spans="1:15" s="82" customFormat="1" ht="7.5" customHeight="1" thickBot="1" x14ac:dyDescent="0.3">
      <c r="A45" s="55"/>
      <c r="B45" s="65"/>
      <c r="C45" s="80"/>
      <c r="D45" s="56"/>
      <c r="E45" s="56"/>
      <c r="F45" s="56"/>
      <c r="G45" s="56"/>
      <c r="H45" s="56"/>
      <c r="I45" s="55"/>
      <c r="J45" s="55"/>
      <c r="K45" s="55"/>
      <c r="L45" s="55"/>
      <c r="M45" s="55"/>
      <c r="N45" s="55"/>
      <c r="O45" s="55"/>
    </row>
    <row r="46" spans="1:15" s="82" customFormat="1" x14ac:dyDescent="0.25">
      <c r="A46" s="55"/>
      <c r="B46" s="85"/>
      <c r="C46" s="85"/>
      <c r="D46" s="55"/>
      <c r="E46" s="56"/>
      <c r="F46" s="56"/>
      <c r="G46" s="56"/>
      <c r="H46" s="56"/>
      <c r="I46" s="55"/>
      <c r="J46" s="55"/>
      <c r="K46" s="55"/>
      <c r="L46" s="55"/>
      <c r="M46" s="55"/>
      <c r="N46" s="55"/>
      <c r="O46" s="55"/>
    </row>
    <row r="47" spans="1:15" s="82" customFormat="1" x14ac:dyDescent="0.25">
      <c r="A47" s="55"/>
      <c r="B47" s="85"/>
      <c r="C47" s="85"/>
      <c r="D47" s="56"/>
      <c r="E47" s="56"/>
      <c r="F47" s="56"/>
      <c r="G47" s="56"/>
      <c r="H47" s="56"/>
      <c r="I47" s="55"/>
      <c r="J47" s="55"/>
      <c r="K47" s="55"/>
      <c r="L47" s="55"/>
      <c r="M47" s="55"/>
      <c r="N47" s="55"/>
      <c r="O47" s="55"/>
    </row>
    <row r="48" spans="1:15" s="82" customFormat="1" x14ac:dyDescent="0.25">
      <c r="A48" s="55"/>
      <c r="B48" s="81"/>
      <c r="C48" s="81"/>
      <c r="D48" s="56"/>
      <c r="E48" s="56"/>
      <c r="F48" s="56"/>
      <c r="G48" s="56"/>
      <c r="H48" s="56"/>
      <c r="I48" s="55"/>
      <c r="J48" s="55"/>
      <c r="K48" s="55"/>
      <c r="L48" s="55"/>
      <c r="M48" s="55"/>
      <c r="N48" s="55"/>
      <c r="O48" s="55"/>
    </row>
    <row r="49" spans="1:15" s="82" customFormat="1" x14ac:dyDescent="0.25">
      <c r="A49" s="55"/>
      <c r="B49" s="81"/>
      <c r="C49" s="81"/>
      <c r="D49" s="56"/>
      <c r="E49" s="56"/>
      <c r="F49" s="56"/>
      <c r="G49" s="56"/>
      <c r="H49" s="56"/>
      <c r="I49" s="55"/>
      <c r="J49" s="55"/>
      <c r="K49" s="55"/>
      <c r="L49" s="55"/>
      <c r="M49" s="55"/>
      <c r="N49" s="55"/>
      <c r="O49" s="55"/>
    </row>
    <row r="50" spans="1:15" s="82" customFormat="1" x14ac:dyDescent="0.25">
      <c r="A50" s="55"/>
      <c r="B50" s="81"/>
      <c r="C50" s="81"/>
      <c r="D50" s="56"/>
      <c r="E50" s="56"/>
      <c r="F50" s="56"/>
      <c r="G50" s="56"/>
      <c r="H50" s="56"/>
      <c r="I50" s="55"/>
      <c r="J50" s="55"/>
      <c r="K50" s="55"/>
      <c r="L50" s="55"/>
      <c r="M50" s="55"/>
      <c r="N50" s="55"/>
      <c r="O50" s="55"/>
    </row>
    <row r="51" spans="1:15" s="82" customFormat="1" x14ac:dyDescent="0.25">
      <c r="A51" s="55"/>
      <c r="B51" s="81"/>
      <c r="C51" s="81"/>
      <c r="D51" s="56"/>
      <c r="E51" s="56"/>
      <c r="F51" s="56"/>
      <c r="G51" s="56"/>
      <c r="H51" s="56"/>
      <c r="I51" s="55"/>
      <c r="J51" s="55"/>
      <c r="K51" s="55"/>
      <c r="L51" s="55"/>
      <c r="M51" s="55"/>
      <c r="N51" s="55"/>
      <c r="O51" s="55"/>
    </row>
    <row r="52" spans="1:15" s="82" customFormat="1" x14ac:dyDescent="0.25">
      <c r="A52" s="55"/>
      <c r="B52" s="81"/>
      <c r="C52" s="81"/>
      <c r="D52" s="56"/>
      <c r="E52" s="56"/>
      <c r="F52" s="56"/>
      <c r="G52" s="56"/>
      <c r="H52" s="56"/>
      <c r="I52" s="55"/>
      <c r="J52" s="55"/>
      <c r="K52" s="55"/>
      <c r="L52" s="55"/>
      <c r="M52" s="55"/>
      <c r="N52" s="55"/>
      <c r="O52" s="55"/>
    </row>
    <row r="53" spans="1:15" s="82" customFormat="1" x14ac:dyDescent="0.25">
      <c r="A53" s="55"/>
      <c r="B53" s="81"/>
      <c r="C53" s="81"/>
      <c r="D53" s="56"/>
      <c r="E53" s="56"/>
      <c r="F53" s="56"/>
      <c r="G53" s="56"/>
      <c r="H53" s="56"/>
      <c r="I53" s="55"/>
      <c r="J53" s="55"/>
      <c r="K53" s="55"/>
      <c r="L53" s="55"/>
      <c r="M53" s="55"/>
      <c r="N53" s="55"/>
      <c r="O53" s="55"/>
    </row>
    <row r="54" spans="1:15" s="82" customFormat="1" x14ac:dyDescent="0.25">
      <c r="A54" s="55"/>
      <c r="B54" s="85"/>
      <c r="C54" s="85"/>
      <c r="D54" s="56"/>
      <c r="E54" s="56"/>
      <c r="F54" s="56"/>
      <c r="G54" s="56"/>
      <c r="H54" s="56"/>
      <c r="I54" s="55"/>
      <c r="J54" s="55"/>
      <c r="K54" s="55"/>
      <c r="L54" s="55"/>
      <c r="M54" s="55"/>
      <c r="N54" s="55"/>
      <c r="O54" s="55"/>
    </row>
    <row r="55" spans="1:15" x14ac:dyDescent="0.25">
      <c r="B55" s="56"/>
      <c r="C55" s="56"/>
      <c r="D55" s="56"/>
      <c r="E55" s="46"/>
      <c r="F55" s="46"/>
      <c r="G55" s="46"/>
      <c r="H55" s="46"/>
      <c r="I55" s="43"/>
      <c r="J55" s="43"/>
      <c r="K55" s="43"/>
      <c r="L55" s="43"/>
      <c r="M55" s="43"/>
      <c r="N55" s="43"/>
      <c r="O55" s="43"/>
    </row>
    <row r="56" spans="1:15" x14ac:dyDescent="0.25">
      <c r="B56" s="82"/>
      <c r="C56" s="82"/>
      <c r="D56" s="82"/>
    </row>
  </sheetData>
  <sheetProtection algorithmName="SHA-512" hashValue="YPcZ3iuO/KkvKH3w9YcSxC9X4Yhi4Kh9H9p2b4qRXvglaXQBUA6j08GGTjz3OqxT/uEdw8QkPPaNgyOH7AUBGQ==" saltValue="TX30g9VEdgUD/kuhj3EFuQ==" spinCount="100000" sheet="1" objects="1" scenarios="1" selectLockedCells="1"/>
  <mergeCells count="19">
    <mergeCell ref="B23:D23"/>
    <mergeCell ref="B25:D25"/>
    <mergeCell ref="B26:D26"/>
    <mergeCell ref="B46:C46"/>
    <mergeCell ref="B47:C47"/>
    <mergeCell ref="B54:C54"/>
    <mergeCell ref="E1:H2"/>
    <mergeCell ref="B32:D32"/>
    <mergeCell ref="B33:D33"/>
    <mergeCell ref="B34:D34"/>
    <mergeCell ref="B35:D35"/>
    <mergeCell ref="C7:C19"/>
    <mergeCell ref="B27:D27"/>
    <mergeCell ref="B28:D28"/>
    <mergeCell ref="B29:D29"/>
    <mergeCell ref="B30:D30"/>
    <mergeCell ref="B31:D31"/>
    <mergeCell ref="E5:H5"/>
    <mergeCell ref="B22:D22"/>
  </mergeCells>
  <hyperlinks>
    <hyperlink ref="C42" r:id="rId1" xr:uid="{431F542F-ADCC-4C7E-93D4-202D0301E5AC}"/>
    <hyperlink ref="C44" r:id="rId2" xr:uid="{B892BA28-BFDD-4479-AEC4-23B6128BCAE8}"/>
    <hyperlink ref="C43" r:id="rId3" xr:uid="{BB1421AB-F704-46EA-BF30-81572FBF3F89}"/>
    <hyperlink ref="C41" r:id="rId4" xr:uid="{6AF2BC6B-F397-4965-913B-4777BD6DEEAA}"/>
    <hyperlink ref="C40" r:id="rId5" xr:uid="{3D6DA85B-F1F7-45DC-83B0-4BFCA7BDF8F2}"/>
  </hyperlinks>
  <pageMargins left="0.7" right="0.7" top="0.75" bottom="0.75" header="0.3" footer="0.3"/>
  <pageSetup paperSize="9" orientation="portrait" r:id="rId6"/>
  <drawing r:id="rId7"/>
  <extLst>
    <ext xmlns:x14="http://schemas.microsoft.com/office/spreadsheetml/2009/9/main" uri="{CCE6A557-97BC-4b89-ADB6-D9C93CAAB3DF}">
      <x14:dataValidations xmlns:xm="http://schemas.microsoft.com/office/excel/2006/main" count="6">
        <x14:dataValidation type="list" allowBlank="1" showInputMessage="1" showErrorMessage="1" errorTitle="Invalid Selection" error="Click the 'down' button and select your option from the list" xr:uid="{CB719F80-594C-4E31-9576-FAA3238944BC}">
          <x14:formula1>
            <xm:f>'Data for Calculations'!$L$5:$L$6</xm:f>
          </x14:formula1>
          <xm:sqref>F23</xm:sqref>
        </x14:dataValidation>
        <x14:dataValidation type="list" allowBlank="1" showInputMessage="1" showErrorMessage="1" errorTitle="Invalid Selection" error="Click the 'down' button and select your option from the list" xr:uid="{57B1F079-B514-406E-B67C-0DD92E850305}">
          <x14:formula1>
            <xm:f>'Data for Calculations'!$D$5:$D$7</xm:f>
          </x14:formula1>
          <xm:sqref>G16</xm:sqref>
        </x14:dataValidation>
        <x14:dataValidation type="list" allowBlank="1" showInputMessage="1" showErrorMessage="1" errorTitle="Invalid Selection" error="Click the 'down' button and select your option from the list" xr:uid="{3D9408A1-970D-498E-A4E5-97081F98CAA9}">
          <x14:formula1>
            <xm:f>'Data for Calculations'!$B$5:$B$6</xm:f>
          </x14:formula1>
          <xm:sqref>G15</xm:sqref>
        </x14:dataValidation>
        <x14:dataValidation type="list" allowBlank="1" showInputMessage="1" showErrorMessage="1" errorTitle="Invalid Selection" error="Click the 'down' button and select your option from the list" xr:uid="{43556696-5671-49C0-90F0-2074BADFEBC5}">
          <x14:formula1>
            <xm:f>'Data for Calculations'!$F$5:$F$7</xm:f>
          </x14:formula1>
          <xm:sqref>G22</xm:sqref>
        </x14:dataValidation>
        <x14:dataValidation type="list" allowBlank="1" showInputMessage="1" showErrorMessage="1" errorTitle="Invalid Selection" error="Click the 'down' button and select your option from the list" xr:uid="{BCC45EBA-A0A3-4A5E-A9D2-DA3B1CFC3F9C}">
          <x14:formula1>
            <xm:f>'Data for Calculations'!$H$5:$H$7</xm:f>
          </x14:formula1>
          <xm:sqref>H22</xm:sqref>
        </x14:dataValidation>
        <x14:dataValidation type="list" allowBlank="1" showInputMessage="1" showErrorMessage="1" errorTitle="Invalid Selection" error="Click the 'down' button and select your option from the list" xr:uid="{04605370-A538-410C-94CF-4507A34E5D3B}">
          <x14:formula1>
            <xm:f>'Data for Calculations'!$J$5:$J$7</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BF6FD-6F25-4955-B0C1-B8D1F78EF34D}">
  <dimension ref="B1:V35"/>
  <sheetViews>
    <sheetView workbookViewId="0">
      <selection activeCell="L15" sqref="L15"/>
    </sheetView>
  </sheetViews>
  <sheetFormatPr defaultRowHeight="15" x14ac:dyDescent="0.25"/>
  <cols>
    <col min="1" max="1" width="3.85546875" customWidth="1"/>
    <col min="2" max="2" width="7.28515625" bestFit="1" customWidth="1"/>
    <col min="3" max="3" width="2" customWidth="1"/>
    <col min="4" max="4" width="15.5703125" bestFit="1" customWidth="1"/>
    <col min="5" max="5" width="2" customWidth="1"/>
    <col min="6" max="6" width="29" bestFit="1" customWidth="1"/>
    <col min="7" max="7" width="2" customWidth="1"/>
    <col min="8" max="8" width="26" bestFit="1" customWidth="1"/>
    <col min="9" max="9" width="2" customWidth="1"/>
    <col min="10" max="10" width="30.28515625" bestFit="1" customWidth="1"/>
    <col min="11" max="11" width="2" customWidth="1"/>
    <col min="12" max="12" width="27.42578125" bestFit="1" customWidth="1"/>
    <col min="13" max="13" width="5.7109375" customWidth="1"/>
    <col min="14" max="14" width="16.42578125" customWidth="1"/>
    <col min="15" max="15" width="15.85546875" customWidth="1"/>
    <col min="16" max="16" width="24.7109375" style="2" bestFit="1" customWidth="1"/>
    <col min="17" max="18" width="9.140625" style="16"/>
    <col min="19" max="19" width="15.140625" customWidth="1"/>
  </cols>
  <sheetData>
    <row r="1" spans="2:22" x14ac:dyDescent="0.25">
      <c r="B1" s="122" t="s">
        <v>78</v>
      </c>
      <c r="C1" s="122"/>
      <c r="D1" s="122"/>
      <c r="E1" s="122"/>
      <c r="F1" s="122"/>
      <c r="G1" s="122"/>
      <c r="H1" s="122"/>
    </row>
    <row r="2" spans="2:22" x14ac:dyDescent="0.25">
      <c r="B2" s="122"/>
      <c r="C2" s="122"/>
      <c r="D2" s="122"/>
      <c r="E2" s="122"/>
      <c r="F2" s="122"/>
      <c r="G2" s="122"/>
      <c r="H2" s="122"/>
      <c r="N2" s="1" t="s">
        <v>51</v>
      </c>
    </row>
    <row r="4" spans="2:22" s="1" customFormat="1" x14ac:dyDescent="0.25">
      <c r="B4" s="1" t="s">
        <v>5</v>
      </c>
      <c r="D4" s="1" t="s">
        <v>17</v>
      </c>
      <c r="F4" s="1" t="s">
        <v>21</v>
      </c>
      <c r="H4" s="1" t="s">
        <v>8</v>
      </c>
      <c r="J4" s="1" t="s">
        <v>7</v>
      </c>
      <c r="L4" s="1" t="s">
        <v>9</v>
      </c>
      <c r="N4"/>
      <c r="O4"/>
      <c r="P4" s="2"/>
      <c r="Q4" s="14" t="s">
        <v>14</v>
      </c>
      <c r="R4" s="14" t="s">
        <v>15</v>
      </c>
      <c r="U4" s="1" t="s">
        <v>49</v>
      </c>
      <c r="V4" s="22">
        <v>44927</v>
      </c>
    </row>
    <row r="5" spans="2:22" x14ac:dyDescent="0.25">
      <c r="B5" t="s">
        <v>14</v>
      </c>
      <c r="D5" t="s">
        <v>18</v>
      </c>
      <c r="F5" t="s">
        <v>22</v>
      </c>
      <c r="H5" t="s">
        <v>24</v>
      </c>
      <c r="J5" t="s">
        <v>22</v>
      </c>
      <c r="L5" t="s">
        <v>24</v>
      </c>
      <c r="N5" s="111" t="s">
        <v>2</v>
      </c>
      <c r="O5" s="110" t="s">
        <v>34</v>
      </c>
      <c r="P5" s="12" t="s">
        <v>18</v>
      </c>
      <c r="Q5" s="115">
        <v>140</v>
      </c>
      <c r="R5" s="116">
        <v>140</v>
      </c>
      <c r="U5" s="1" t="s">
        <v>50</v>
      </c>
      <c r="V5" s="22">
        <v>45047</v>
      </c>
    </row>
    <row r="6" spans="2:22" x14ac:dyDescent="0.25">
      <c r="B6" t="s">
        <v>15</v>
      </c>
      <c r="D6" t="s">
        <v>19</v>
      </c>
      <c r="F6" t="s">
        <v>16</v>
      </c>
      <c r="H6" t="s">
        <v>25</v>
      </c>
      <c r="J6" t="s">
        <v>16</v>
      </c>
      <c r="L6" t="s">
        <v>25</v>
      </c>
      <c r="N6" s="111"/>
      <c r="O6" s="110"/>
      <c r="P6" s="12" t="s">
        <v>19</v>
      </c>
      <c r="Q6" s="115">
        <v>200</v>
      </c>
      <c r="R6" s="116">
        <v>200</v>
      </c>
    </row>
    <row r="7" spans="2:22" x14ac:dyDescent="0.25">
      <c r="D7" t="s">
        <v>20</v>
      </c>
      <c r="F7" t="s">
        <v>23</v>
      </c>
      <c r="H7" t="s">
        <v>37</v>
      </c>
      <c r="J7" t="s">
        <v>23</v>
      </c>
      <c r="N7" s="111"/>
      <c r="O7" s="110"/>
      <c r="P7" s="12" t="s">
        <v>20</v>
      </c>
      <c r="Q7" s="115">
        <v>300</v>
      </c>
      <c r="R7" s="116">
        <v>300</v>
      </c>
    </row>
    <row r="8" spans="2:22" x14ac:dyDescent="0.25">
      <c r="N8" s="111"/>
      <c r="O8" s="112" t="s">
        <v>32</v>
      </c>
      <c r="P8" s="112"/>
      <c r="Q8" s="117">
        <v>0</v>
      </c>
      <c r="R8" s="117">
        <v>0</v>
      </c>
    </row>
    <row r="9" spans="2:22" x14ac:dyDescent="0.25">
      <c r="N9" s="111"/>
      <c r="O9" s="112" t="s">
        <v>33</v>
      </c>
      <c r="P9" s="112"/>
      <c r="Q9" s="117">
        <v>70</v>
      </c>
      <c r="R9" s="117">
        <v>50</v>
      </c>
    </row>
    <row r="10" spans="2:22" x14ac:dyDescent="0.25">
      <c r="N10" s="21"/>
      <c r="O10" s="10"/>
      <c r="P10" s="20" t="s">
        <v>44</v>
      </c>
      <c r="Q10" s="19"/>
      <c r="R10" s="19"/>
    </row>
    <row r="12" spans="2:22" ht="45" x14ac:dyDescent="0.25">
      <c r="Q12" s="114" t="s">
        <v>14</v>
      </c>
      <c r="R12" s="114" t="s">
        <v>15</v>
      </c>
      <c r="S12" s="113" t="s">
        <v>54</v>
      </c>
    </row>
    <row r="13" spans="2:22" x14ac:dyDescent="0.25">
      <c r="O13" s="111" t="s">
        <v>43</v>
      </c>
      <c r="P13" s="12" t="s">
        <v>22</v>
      </c>
      <c r="Q13" s="118">
        <v>180</v>
      </c>
      <c r="R13" s="118">
        <v>125</v>
      </c>
      <c r="S13" s="119">
        <v>6</v>
      </c>
    </row>
    <row r="14" spans="2:22" x14ac:dyDescent="0.25">
      <c r="O14" s="111"/>
      <c r="P14" s="12" t="s">
        <v>16</v>
      </c>
      <c r="Q14" s="118">
        <v>180</v>
      </c>
      <c r="R14" s="118">
        <v>125</v>
      </c>
      <c r="S14" s="119">
        <v>7</v>
      </c>
    </row>
    <row r="15" spans="2:22" x14ac:dyDescent="0.25">
      <c r="O15" s="111"/>
      <c r="P15" s="12" t="s">
        <v>23</v>
      </c>
      <c r="Q15" s="118">
        <v>180</v>
      </c>
      <c r="R15" s="118">
        <v>125</v>
      </c>
      <c r="S15" s="119">
        <v>8</v>
      </c>
    </row>
    <row r="16" spans="2:22" x14ac:dyDescent="0.25">
      <c r="O16" s="111"/>
      <c r="P16" s="12" t="s">
        <v>45</v>
      </c>
      <c r="Q16" s="120">
        <v>240</v>
      </c>
      <c r="R16" s="120">
        <v>120</v>
      </c>
      <c r="S16" s="119">
        <v>10</v>
      </c>
    </row>
    <row r="17" spans="15:19" x14ac:dyDescent="0.25">
      <c r="O17" s="111"/>
      <c r="P17" s="12" t="s">
        <v>46</v>
      </c>
      <c r="Q17" s="120">
        <v>350</v>
      </c>
      <c r="R17" s="120">
        <v>200</v>
      </c>
      <c r="S17" s="119">
        <v>15</v>
      </c>
    </row>
    <row r="18" spans="15:19" x14ac:dyDescent="0.25">
      <c r="O18" s="111"/>
      <c r="P18" s="12" t="s">
        <v>47</v>
      </c>
      <c r="Q18" s="120">
        <v>325</v>
      </c>
      <c r="R18" s="120">
        <v>200</v>
      </c>
      <c r="S18" s="119">
        <v>17</v>
      </c>
    </row>
    <row r="19" spans="15:19" x14ac:dyDescent="0.25">
      <c r="O19" s="111"/>
      <c r="P19" s="12" t="s">
        <v>37</v>
      </c>
      <c r="Q19" s="121"/>
      <c r="R19" s="121"/>
      <c r="S19" s="119">
        <v>22</v>
      </c>
    </row>
    <row r="20" spans="15:19" x14ac:dyDescent="0.25">
      <c r="P20" s="20" t="s">
        <v>48</v>
      </c>
      <c r="Q20" s="19"/>
      <c r="R20" s="19"/>
      <c r="S20" s="8"/>
    </row>
    <row r="21" spans="15:19" x14ac:dyDescent="0.25">
      <c r="P21" s="10"/>
      <c r="Q21" s="19"/>
      <c r="R21" s="19"/>
      <c r="S21" s="8"/>
    </row>
    <row r="22" spans="15:19" x14ac:dyDescent="0.25">
      <c r="P22" s="10"/>
      <c r="Q22" s="19"/>
      <c r="R22" s="19"/>
      <c r="S22" s="8"/>
    </row>
    <row r="24" spans="15:19" x14ac:dyDescent="0.25">
      <c r="Q24" s="15" t="s">
        <v>14</v>
      </c>
      <c r="R24" s="15" t="s">
        <v>15</v>
      </c>
    </row>
    <row r="25" spans="15:19" x14ac:dyDescent="0.25">
      <c r="O25" s="13" t="s">
        <v>35</v>
      </c>
      <c r="P25" s="12" t="s">
        <v>38</v>
      </c>
      <c r="Q25" s="117">
        <v>130</v>
      </c>
      <c r="R25" s="117">
        <v>100</v>
      </c>
    </row>
    <row r="26" spans="15:19" x14ac:dyDescent="0.25">
      <c r="O26" s="110" t="s">
        <v>3</v>
      </c>
      <c r="P26" s="12" t="s">
        <v>36</v>
      </c>
      <c r="Q26" s="117">
        <v>1000</v>
      </c>
      <c r="R26" s="117">
        <v>900</v>
      </c>
    </row>
    <row r="27" spans="15:19" x14ac:dyDescent="0.25">
      <c r="O27" s="110"/>
      <c r="P27" s="12" t="s">
        <v>24</v>
      </c>
      <c r="Q27" s="117">
        <v>1000</v>
      </c>
      <c r="R27" s="117">
        <v>900</v>
      </c>
    </row>
    <row r="28" spans="15:19" x14ac:dyDescent="0.25">
      <c r="O28" s="110"/>
      <c r="P28" s="12" t="s">
        <v>25</v>
      </c>
      <c r="Q28" s="117">
        <v>1100</v>
      </c>
      <c r="R28" s="117">
        <v>1000</v>
      </c>
    </row>
    <row r="29" spans="15:19" x14ac:dyDescent="0.25">
      <c r="O29" s="110"/>
      <c r="P29" s="12" t="s">
        <v>37</v>
      </c>
      <c r="Q29" s="117">
        <v>2000</v>
      </c>
      <c r="R29" s="117">
        <v>1900</v>
      </c>
    </row>
    <row r="30" spans="15:19" x14ac:dyDescent="0.25">
      <c r="O30" s="17" t="s">
        <v>40</v>
      </c>
    </row>
    <row r="31" spans="15:19" x14ac:dyDescent="0.25">
      <c r="O31" s="18" t="s">
        <v>39</v>
      </c>
    </row>
    <row r="32" spans="15:19" x14ac:dyDescent="0.25">
      <c r="O32" s="18" t="s">
        <v>41</v>
      </c>
    </row>
    <row r="33" spans="15:15" x14ac:dyDescent="0.25">
      <c r="O33" s="18" t="s">
        <v>42</v>
      </c>
    </row>
    <row r="34" spans="15:15" x14ac:dyDescent="0.25">
      <c r="O34" s="18" t="s">
        <v>52</v>
      </c>
    </row>
    <row r="35" spans="15:15" x14ac:dyDescent="0.25">
      <c r="O35" s="18" t="s">
        <v>53</v>
      </c>
    </row>
  </sheetData>
  <mergeCells count="7">
    <mergeCell ref="B1:H2"/>
    <mergeCell ref="O26:O29"/>
    <mergeCell ref="O13:O19"/>
    <mergeCell ref="N5:N9"/>
    <mergeCell ref="O5:O7"/>
    <mergeCell ref="O8:P8"/>
    <mergeCell ref="O9:P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Calculator</vt:lpstr>
      <vt:lpstr>Data for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2022-06-18T22:22:35Z</dcterms:created>
  <dcterms:modified xsi:type="dcterms:W3CDTF">2022-06-26T09:33:49Z</dcterms:modified>
</cp:coreProperties>
</file>